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</sheets>
  <definedNames/>
  <calcPr/>
</workbook>
</file>

<file path=xl/sharedStrings.xml><?xml version="1.0" encoding="utf-8"?>
<sst xmlns="http://schemas.openxmlformats.org/spreadsheetml/2006/main" count="71" uniqueCount="47">
  <si>
    <t>TRAINING ZONE CALCULATOR</t>
  </si>
  <si>
    <t>www.SetThePaceTriathlon.com</t>
  </si>
  <si>
    <r>
      <rPr>
        <b/>
      </rPr>
      <t>Instructions:</t>
    </r>
    <r>
      <t xml:space="preserve">  Obtain your training zone information by performing the 20-minute threshold test.
Once you know your average power output and/or heart rate from the test, simply enter those numbers into the space provided in order to calculate your current training zones.
Your FTP score is calculated using 95% of your average power across your 20 minute test.
Repeat this test every 6-8 weeks for careful monitoring of your progress. </t>
    </r>
  </si>
  <si>
    <t xml:space="preserve">Average Heart Rate    </t>
  </si>
  <si>
    <t xml:space="preserve">Average Watts    </t>
  </si>
  <si>
    <t>&lt;--- DATA ENTRY</t>
  </si>
  <si>
    <t>FTP (Functional Threshold Power)</t>
  </si>
  <si>
    <t>Level</t>
  </si>
  <si>
    <t xml:space="preserve">Power Zone </t>
  </si>
  <si>
    <t>Level Descriptions</t>
  </si>
  <si>
    <t>Power Range (watts)</t>
  </si>
  <si>
    <t>Active Recovery</t>
  </si>
  <si>
    <t>&lt; 55% of FTP</t>
  </si>
  <si>
    <t>-</t>
  </si>
  <si>
    <t>Endurance</t>
  </si>
  <si>
    <t>56-75%</t>
  </si>
  <si>
    <t>Tempo</t>
  </si>
  <si>
    <t>76-90%</t>
  </si>
  <si>
    <t>Lactate Threshold</t>
  </si>
  <si>
    <t>91-105%</t>
  </si>
  <si>
    <t>VO2 Max</t>
  </si>
  <si>
    <t>106-120%</t>
  </si>
  <si>
    <t>Anaerobic Capacity</t>
  </si>
  <si>
    <t>121-150%</t>
  </si>
  <si>
    <t>Neuromuscular Power</t>
  </si>
  <si>
    <t>Maximum Effort</t>
  </si>
  <si>
    <t>PEAK</t>
  </si>
  <si>
    <t>Heart Rate Zone</t>
  </si>
  <si>
    <t>Heart Rate Range</t>
  </si>
  <si>
    <t>&lt; 68% of AVG HR</t>
  </si>
  <si>
    <t>69-83%</t>
  </si>
  <si>
    <t>84-94%</t>
  </si>
  <si>
    <t>95-105%</t>
  </si>
  <si>
    <t>106 and above</t>
  </si>
  <si>
    <t>Zone</t>
  </si>
  <si>
    <t>Zone Descriptions</t>
  </si>
  <si>
    <t>Heart Rate</t>
  </si>
  <si>
    <t>Warm Up &amp; Active Recovery</t>
  </si>
  <si>
    <t xml:space="preserve">Lower intensity effort for warming up, recovery between intervals and for use as active recovery workouts following hard sessions. </t>
  </si>
  <si>
    <t>Aerobic Development</t>
  </si>
  <si>
    <t>Low to moderate intensity effort, sustainable for extended periods of time to enhance the aerobic energy system processes and 'build base.'</t>
  </si>
  <si>
    <t>Aerobic Endurance &amp; Threshold</t>
  </si>
  <si>
    <t>Moderate to high intensity effort, uncomfortable yet sustainable for 10-60 minutes. Considered 'race pace' for many endurance cycling events.</t>
  </si>
  <si>
    <t>Anaerobic Endurance</t>
  </si>
  <si>
    <t>High intensity efforts of 2.5 - 7 minutes for increasing V02max.</t>
  </si>
  <si>
    <t>Speed/Power</t>
  </si>
  <si>
    <t>Shorter (30 sec. - 2.5 min.), high power and high intensity efforts for improving anaerobic capacity.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</si>
</sst>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Calibri"/>
    </font>
    <font>
      <sz val="18.0"/>
      <color rgb="FF000000"/>
      <name val="Arial"/>
    </font>
    <font/>
    <font>
      <sz val="11.0"/>
      <color rgb="FF000000"/>
      <name val="Arial"/>
    </font>
    <font>
      <b/>
      <u/>
      <sz val="11.0"/>
      <color rgb="FF0000FF"/>
      <name val="Arial"/>
    </font>
    <font>
      <b/>
      <u/>
      <sz val="11.0"/>
      <color rgb="FF0000FF"/>
      <name val="Arial"/>
    </font>
    <font>
      <b/>
      <sz val="11.0"/>
      <color rgb="FF000000"/>
      <name val="Arial"/>
    </font>
    <font>
      <sz val="14.0"/>
      <color rgb="FF000000"/>
      <name val="Arial"/>
    </font>
    <font>
      <b/>
      <u/>
      <sz val="11.0"/>
      <color rgb="FF0000FF"/>
      <name val="Arial"/>
    </font>
    <font>
      <b/>
      <sz val="14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99CCFF"/>
        <bgColor rgb="FF99CCFF"/>
      </patternFill>
    </fill>
  </fills>
  <borders count="34">
    <border/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1" fillId="0" fontId="4" numFmtId="0" xfId="0" applyAlignment="1" applyBorder="1" applyFont="1">
      <alignment horizontal="center" readingOrder="0" vertical="center"/>
    </xf>
    <xf borderId="4" fillId="0" fontId="3" numFmtId="0" xfId="0" applyAlignment="1" applyBorder="1" applyFont="1">
      <alignment horizontal="left" readingOrder="0" shrinkToFit="0" vertical="center" wrapText="1"/>
    </xf>
    <xf borderId="5" fillId="0" fontId="2" numFmtId="0" xfId="0" applyBorder="1" applyFont="1"/>
    <xf borderId="6" fillId="0" fontId="2" numFmtId="0" xfId="0" applyBorder="1" applyFont="1"/>
    <xf borderId="0" fillId="0" fontId="3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readingOrder="0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readingOrder="0" vertical="center"/>
    </xf>
    <xf borderId="7" fillId="0" fontId="6" numFmtId="0" xfId="0" applyAlignment="1" applyBorder="1" applyFont="1">
      <alignment horizontal="center" shrinkToFit="0" vertical="center" wrapText="1"/>
    </xf>
    <xf borderId="8" fillId="2" fontId="7" numFmtId="0" xfId="0" applyAlignment="1" applyBorder="1" applyFill="1" applyFont="1">
      <alignment horizontal="center" readingOrder="0" vertical="center"/>
    </xf>
    <xf borderId="0" fillId="0" fontId="3" numFmtId="0" xfId="0" applyAlignment="1" applyFont="1">
      <alignment horizontal="left" readingOrder="0" vertical="center"/>
    </xf>
    <xf borderId="0" fillId="0" fontId="7" numFmtId="0" xfId="0" applyAlignment="1" applyFont="1">
      <alignment horizontal="center" vertical="center"/>
    </xf>
    <xf borderId="8" fillId="3" fontId="7" numFmtId="0" xfId="0" applyAlignment="1" applyBorder="1" applyFill="1" applyFont="1">
      <alignment horizontal="center" vertical="center"/>
    </xf>
    <xf borderId="0" fillId="0" fontId="8" numFmtId="0" xfId="0" applyAlignment="1" applyFont="1">
      <alignment horizontal="center" readingOrder="0" vertical="center"/>
    </xf>
    <xf borderId="9" fillId="0" fontId="9" numFmtId="0" xfId="0" applyAlignment="1" applyBorder="1" applyFont="1">
      <alignment horizontal="center" vertical="center"/>
    </xf>
    <xf borderId="9" fillId="0" fontId="9" numFmtId="0" xfId="0" applyAlignment="1" applyBorder="1" applyFont="1">
      <alignment horizontal="center" shrinkToFit="0" vertical="center" wrapText="1"/>
    </xf>
    <xf borderId="10" fillId="0" fontId="9" numFmtId="0" xfId="0" applyAlignment="1" applyBorder="1" applyFont="1">
      <alignment horizontal="center" vertical="center"/>
    </xf>
    <xf borderId="11" fillId="0" fontId="2" numFmtId="0" xfId="0" applyBorder="1" applyFont="1"/>
    <xf borderId="12" fillId="0" fontId="2" numFmtId="0" xfId="0" applyBorder="1" applyFont="1"/>
    <xf borderId="9" fillId="0" fontId="7" numFmtId="0" xfId="0" applyAlignment="1" applyBorder="1" applyFont="1">
      <alignment horizontal="center" shrinkToFit="0" vertical="center" wrapText="1"/>
    </xf>
    <xf borderId="9" fillId="0" fontId="7" numFmtId="1" xfId="0" applyAlignment="1" applyBorder="1" applyFont="1" applyNumberFormat="1">
      <alignment horizontal="center" vertical="center"/>
    </xf>
    <xf borderId="10" fillId="0" fontId="9" numFmtId="0" xfId="0" applyAlignment="1" applyBorder="1" applyFont="1">
      <alignment horizontal="center" shrinkToFit="0" vertical="center" wrapText="1"/>
    </xf>
    <xf borderId="9" fillId="0" fontId="7" numFmtId="0" xfId="0" applyAlignment="1" applyBorder="1" applyFont="1">
      <alignment horizontal="center" readingOrder="0" shrinkToFit="0" vertical="center" wrapText="1"/>
    </xf>
    <xf borderId="9" fillId="0" fontId="7" numFmtId="1" xfId="0" applyAlignment="1" applyBorder="1" applyFont="1" applyNumberFormat="1">
      <alignment horizontal="center" readingOrder="0" vertical="center"/>
    </xf>
    <xf borderId="13" fillId="0" fontId="3" numFmtId="0" xfId="0" applyAlignment="1" applyBorder="1" applyFont="1">
      <alignment horizontal="center" vertical="center"/>
    </xf>
    <xf borderId="14" fillId="0" fontId="9" numFmtId="0" xfId="0" applyAlignment="1" applyBorder="1" applyFont="1">
      <alignment horizontal="center" readingOrder="0" vertical="center"/>
    </xf>
    <xf borderId="15" fillId="0" fontId="7" numFmtId="1" xfId="0" applyAlignment="1" applyBorder="1" applyFont="1" applyNumberFormat="1">
      <alignment horizontal="center" readingOrder="0" vertical="center"/>
    </xf>
    <xf borderId="15" fillId="0" fontId="7" numFmtId="1" xfId="0" applyAlignment="1" applyBorder="1" applyFont="1" applyNumberFormat="1">
      <alignment horizontal="center" vertical="center"/>
    </xf>
    <xf borderId="9" fillId="0" fontId="9" numFmtId="0" xfId="0" applyAlignment="1" applyBorder="1" applyFont="1">
      <alignment horizontal="center" readingOrder="0" vertical="center"/>
    </xf>
    <xf borderId="16" fillId="0" fontId="9" numFmtId="0" xfId="0" applyAlignment="1" applyBorder="1" applyFont="1">
      <alignment horizontal="center" vertical="center"/>
    </xf>
    <xf borderId="17" fillId="0" fontId="3" numFmtId="0" xfId="0" applyAlignment="1" applyBorder="1" applyFont="1">
      <alignment horizontal="center" vertical="center"/>
    </xf>
    <xf borderId="18" fillId="0" fontId="9" numFmtId="0" xfId="0" applyAlignment="1" applyBorder="1" applyFont="1">
      <alignment horizontal="center" vertical="center"/>
    </xf>
    <xf borderId="18" fillId="0" fontId="2" numFmtId="0" xfId="0" applyBorder="1" applyFont="1"/>
    <xf borderId="19" fillId="0" fontId="2" numFmtId="0" xfId="0" applyBorder="1" applyFont="1"/>
    <xf borderId="0" fillId="0" fontId="9" numFmtId="0" xfId="0" applyAlignment="1" applyFont="1">
      <alignment horizontal="center" vertical="center"/>
    </xf>
    <xf borderId="20" fillId="0" fontId="9" numFmtId="0" xfId="0" applyAlignment="1" applyBorder="1" applyFont="1">
      <alignment horizontal="center" shrinkToFit="0" vertical="center" wrapText="1"/>
    </xf>
    <xf borderId="21" fillId="0" fontId="9" numFmtId="0" xfId="0" applyAlignment="1" applyBorder="1" applyFont="1">
      <alignment horizontal="center" vertical="center"/>
    </xf>
    <xf borderId="22" fillId="0" fontId="3" numFmtId="0" xfId="0" applyAlignment="1" applyBorder="1" applyFont="1">
      <alignment horizontal="center" shrinkToFit="0" vertical="center" wrapText="1"/>
    </xf>
    <xf borderId="23" fillId="0" fontId="7" numFmtId="1" xfId="0" applyAlignment="1" applyBorder="1" applyFont="1" applyNumberFormat="1">
      <alignment horizontal="center" vertical="center"/>
    </xf>
    <xf borderId="24" fillId="0" fontId="7" numFmtId="49" xfId="0" applyAlignment="1" applyBorder="1" applyFont="1" applyNumberFormat="1">
      <alignment horizontal="center" vertical="center"/>
    </xf>
    <xf borderId="25" fillId="0" fontId="7" numFmtId="1" xfId="0" applyAlignment="1" applyBorder="1" applyFont="1" applyNumberFormat="1">
      <alignment horizontal="center" vertical="center"/>
    </xf>
    <xf borderId="26" fillId="0" fontId="9" numFmtId="0" xfId="0" applyAlignment="1" applyBorder="1" applyFont="1">
      <alignment horizontal="center" shrinkToFit="0" vertical="center" wrapText="1"/>
    </xf>
    <xf borderId="27" fillId="0" fontId="9" numFmtId="0" xfId="0" applyAlignment="1" applyBorder="1" applyFont="1">
      <alignment horizontal="center" vertical="center"/>
    </xf>
    <xf borderId="11" fillId="0" fontId="3" numFmtId="0" xfId="0" applyAlignment="1" applyBorder="1" applyFont="1">
      <alignment horizontal="center" shrinkToFit="0" vertical="center" wrapText="1"/>
    </xf>
    <xf borderId="28" fillId="0" fontId="7" numFmtId="1" xfId="0" applyAlignment="1" applyBorder="1" applyFont="1" applyNumberFormat="1">
      <alignment horizontal="center" vertical="center"/>
    </xf>
    <xf borderId="9" fillId="0" fontId="7" numFmtId="49" xfId="0" applyAlignment="1" applyBorder="1" applyFont="1" applyNumberFormat="1">
      <alignment horizontal="center" vertical="center"/>
    </xf>
    <xf borderId="29" fillId="0" fontId="7" numFmtId="1" xfId="0" applyAlignment="1" applyBorder="1" applyFont="1" applyNumberFormat="1">
      <alignment horizontal="center" vertical="center"/>
    </xf>
    <xf borderId="4" fillId="0" fontId="9" numFmtId="0" xfId="0" applyAlignment="1" applyBorder="1" applyFont="1">
      <alignment horizontal="center" shrinkToFit="0" vertical="center" wrapText="1"/>
    </xf>
    <xf borderId="30" fillId="0" fontId="9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 shrinkToFit="0" vertical="center" wrapText="1"/>
    </xf>
    <xf borderId="31" fillId="0" fontId="7" numFmtId="1" xfId="0" applyAlignment="1" applyBorder="1" applyFont="1" applyNumberFormat="1">
      <alignment horizontal="center" vertical="center"/>
    </xf>
    <xf borderId="32" fillId="0" fontId="7" numFmtId="49" xfId="0" applyAlignment="1" applyBorder="1" applyFont="1" applyNumberFormat="1">
      <alignment horizontal="center" vertical="center"/>
    </xf>
    <xf borderId="33" fillId="0" fontId="7" numFmtId="1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setthepacetriathlon.co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40.86"/>
    <col customWidth="1" min="2" max="2" width="24.57"/>
    <col customWidth="1" min="3" max="3" width="35.29"/>
    <col customWidth="1" min="4" max="4" width="14.0"/>
    <col customWidth="1" min="5" max="5" width="7.43"/>
    <col customWidth="1" min="6" max="6" width="13.29"/>
    <col customWidth="1" min="7" max="7" width="18.0"/>
    <col customWidth="1" min="8" max="8" width="24.29"/>
    <col customWidth="1" min="9" max="9" width="13.14"/>
    <col customWidth="1" min="10" max="10" width="6.86"/>
    <col customWidth="1" min="11" max="11" width="13.0"/>
    <col customWidth="1" min="12" max="27" width="8.86"/>
  </cols>
  <sheetData>
    <row r="1" ht="14.25" customHeight="1">
      <c r="A1" s="1" t="s">
        <v>0</v>
      </c>
      <c r="B1" s="2"/>
      <c r="C1" s="2"/>
      <c r="D1" s="2"/>
      <c r="E1" s="2"/>
      <c r="F1" s="3"/>
      <c r="G1" s="4"/>
      <c r="H1" s="5"/>
      <c r="I1" s="5"/>
      <c r="J1" s="5"/>
      <c r="K1" s="5"/>
    </row>
    <row r="2" ht="39.0" customHeight="1">
      <c r="A2" s="6" t="s">
        <v>1</v>
      </c>
      <c r="B2" s="2"/>
      <c r="C2" s="2"/>
      <c r="D2" s="2"/>
      <c r="E2" s="2"/>
      <c r="F2" s="2"/>
      <c r="G2" s="5"/>
      <c r="H2" s="5"/>
      <c r="I2" s="5"/>
      <c r="J2" s="5"/>
      <c r="K2" s="5"/>
    </row>
    <row r="3" ht="87.75" customHeight="1">
      <c r="A3" s="7" t="s">
        <v>2</v>
      </c>
      <c r="B3" s="8"/>
      <c r="C3" s="8"/>
      <c r="D3" s="8"/>
      <c r="E3" s="8"/>
      <c r="F3" s="9"/>
      <c r="G3" s="10"/>
      <c r="H3" s="5"/>
      <c r="I3" s="5"/>
      <c r="J3" s="5"/>
      <c r="K3" s="5"/>
    </row>
    <row r="4" ht="11.25" customHeight="1">
      <c r="A4" s="10"/>
      <c r="B4" s="10"/>
      <c r="C4" s="10"/>
      <c r="D4" s="10"/>
      <c r="E4" s="10"/>
      <c r="F4" s="10"/>
      <c r="G4" s="10"/>
      <c r="H4" s="5"/>
      <c r="I4" s="5"/>
      <c r="J4" s="5"/>
      <c r="K4" s="5"/>
    </row>
    <row r="5" ht="30.0" customHeight="1">
      <c r="A5" s="11" t="str">
        <f>HYPERLINK("https://drive.google.com/file/d/0B4poxgiGQco3YWZQT3d1TFR4SEU/view?usp=sharing","SAMPLE THRESHOLD TEST LINK")</f>
        <v>SAMPLE THRESHOLD TEST LINK</v>
      </c>
      <c r="G5" s="5"/>
      <c r="H5" s="5"/>
      <c r="I5" s="5"/>
      <c r="J5" s="5"/>
      <c r="K5" s="5"/>
    </row>
    <row r="6">
      <c r="A6" s="12"/>
      <c r="B6" s="13"/>
      <c r="C6" s="5"/>
      <c r="D6" s="5"/>
      <c r="E6" s="5"/>
      <c r="F6" s="5"/>
      <c r="G6" s="5"/>
      <c r="H6" s="5"/>
      <c r="I6" s="5"/>
      <c r="J6" s="5"/>
      <c r="K6" s="5"/>
    </row>
    <row r="7" ht="30.0" customHeight="1">
      <c r="A7" s="14" t="s">
        <v>3</v>
      </c>
      <c r="B7" s="15">
        <v>158.0</v>
      </c>
      <c r="C7" s="14" t="s">
        <v>4</v>
      </c>
      <c r="D7" s="15">
        <v>186.0</v>
      </c>
      <c r="E7" s="16" t="s">
        <v>5</v>
      </c>
      <c r="H7" s="5"/>
      <c r="I7" s="5"/>
      <c r="J7" s="5"/>
      <c r="K7" s="5"/>
    </row>
    <row r="8" ht="14.25" customHeight="1">
      <c r="A8" s="5"/>
      <c r="B8" s="17"/>
      <c r="C8" s="5"/>
      <c r="D8" s="5"/>
      <c r="E8" s="5"/>
      <c r="F8" s="5"/>
      <c r="G8" s="5"/>
      <c r="H8" s="5"/>
      <c r="I8" s="5"/>
      <c r="J8" s="5"/>
      <c r="K8" s="5"/>
    </row>
    <row r="9" ht="32.25" customHeight="1">
      <c r="A9" s="14" t="s">
        <v>6</v>
      </c>
      <c r="B9" s="18">
        <f>(0.95*D7)</f>
        <v>176.7</v>
      </c>
      <c r="C9" s="19" t="str">
        <f>HYPERLINK("https://support.wattbike.com/hc/en-us/articles/115001848349-Functional-Threshold-Power-FTP-Training-Zones","CALCULATION DETAILS")</f>
        <v>CALCULATION DETAILS</v>
      </c>
      <c r="D9" s="5"/>
      <c r="E9" s="5"/>
      <c r="F9" s="5"/>
      <c r="G9" s="5"/>
      <c r="H9" s="5"/>
      <c r="I9" s="5"/>
      <c r="J9" s="5"/>
      <c r="K9" s="5"/>
    </row>
    <row r="10" ht="14.2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ht="20.25" customHeight="1">
      <c r="A11" s="20" t="s">
        <v>7</v>
      </c>
      <c r="B11" s="21" t="s">
        <v>8</v>
      </c>
      <c r="C11" s="20" t="s">
        <v>9</v>
      </c>
      <c r="D11" s="22" t="s">
        <v>10</v>
      </c>
      <c r="E11" s="23"/>
      <c r="F11" s="24"/>
    </row>
    <row r="12" ht="20.25" customHeight="1">
      <c r="A12" s="21" t="s">
        <v>11</v>
      </c>
      <c r="B12" s="20">
        <v>1.0</v>
      </c>
      <c r="C12" s="25" t="s">
        <v>12</v>
      </c>
      <c r="D12" s="26">
        <v>0.0</v>
      </c>
      <c r="E12" s="26" t="s">
        <v>13</v>
      </c>
      <c r="F12" s="26">
        <f>0.55*B9</f>
        <v>97.185</v>
      </c>
    </row>
    <row r="13" ht="20.25" customHeight="1">
      <c r="A13" s="21" t="s">
        <v>14</v>
      </c>
      <c r="B13" s="20">
        <v>2.0</v>
      </c>
      <c r="C13" s="25" t="s">
        <v>15</v>
      </c>
      <c r="D13" s="26">
        <f>0.56*B9</f>
        <v>98.952</v>
      </c>
      <c r="E13" s="26" t="s">
        <v>13</v>
      </c>
      <c r="F13" s="26">
        <f>0.75*B9</f>
        <v>132.525</v>
      </c>
    </row>
    <row r="14" ht="20.25" customHeight="1">
      <c r="A14" s="21" t="s">
        <v>16</v>
      </c>
      <c r="B14" s="20">
        <v>3.0</v>
      </c>
      <c r="C14" s="25" t="s">
        <v>17</v>
      </c>
      <c r="D14" s="26">
        <f>0.76*B9</f>
        <v>134.292</v>
      </c>
      <c r="E14" s="26" t="s">
        <v>13</v>
      </c>
      <c r="F14" s="26">
        <f>0.9*B9</f>
        <v>159.03</v>
      </c>
    </row>
    <row r="15" ht="20.25" customHeight="1">
      <c r="A15" s="21" t="s">
        <v>18</v>
      </c>
      <c r="B15" s="20">
        <v>4.0</v>
      </c>
      <c r="C15" s="25" t="s">
        <v>19</v>
      </c>
      <c r="D15" s="26">
        <f>0.91*B9</f>
        <v>160.797</v>
      </c>
      <c r="E15" s="26" t="s">
        <v>13</v>
      </c>
      <c r="F15" s="26">
        <f>1.05*B9</f>
        <v>185.535</v>
      </c>
    </row>
    <row r="16" ht="20.25" customHeight="1">
      <c r="A16" s="21" t="s">
        <v>20</v>
      </c>
      <c r="B16" s="20">
        <v>5.0</v>
      </c>
      <c r="C16" s="25" t="s">
        <v>21</v>
      </c>
      <c r="D16" s="26">
        <f>1.06*B9</f>
        <v>187.302</v>
      </c>
      <c r="E16" s="26" t="s">
        <v>13</v>
      </c>
      <c r="F16" s="26">
        <f>1.2*B9</f>
        <v>212.04</v>
      </c>
    </row>
    <row r="17" ht="20.25" customHeight="1">
      <c r="A17" s="21" t="s">
        <v>22</v>
      </c>
      <c r="B17" s="20">
        <v>6.0</v>
      </c>
      <c r="C17" s="25" t="s">
        <v>23</v>
      </c>
      <c r="D17" s="26">
        <f>1.21*B9</f>
        <v>213.807</v>
      </c>
      <c r="E17" s="26" t="s">
        <v>13</v>
      </c>
      <c r="F17" s="26">
        <f>1.5*B9</f>
        <v>265.05</v>
      </c>
    </row>
    <row r="18" ht="20.25" customHeight="1">
      <c r="A18" s="21" t="s">
        <v>24</v>
      </c>
      <c r="B18" s="20">
        <v>7.0</v>
      </c>
      <c r="C18" s="25" t="s">
        <v>25</v>
      </c>
      <c r="D18" s="26">
        <f>1.51*B9</f>
        <v>266.817</v>
      </c>
      <c r="E18" s="26" t="s">
        <v>13</v>
      </c>
      <c r="F18" s="26" t="s">
        <v>26</v>
      </c>
    </row>
    <row r="19" ht="20.2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ht="20.25" customHeight="1">
      <c r="A20" s="20" t="s">
        <v>7</v>
      </c>
      <c r="B20" s="21" t="s">
        <v>27</v>
      </c>
      <c r="C20" s="20" t="s">
        <v>9</v>
      </c>
      <c r="D20" s="22" t="s">
        <v>28</v>
      </c>
      <c r="E20" s="23"/>
      <c r="F20" s="24"/>
      <c r="G20" s="5"/>
      <c r="H20" s="5"/>
      <c r="I20" s="5"/>
      <c r="J20" s="5"/>
      <c r="K20" s="5"/>
    </row>
    <row r="21" ht="20.25" customHeight="1">
      <c r="A21" s="27" t="s">
        <v>11</v>
      </c>
      <c r="B21" s="20">
        <v>1.0</v>
      </c>
      <c r="C21" s="28" t="s">
        <v>29</v>
      </c>
      <c r="D21" s="29">
        <v>0.0</v>
      </c>
      <c r="E21" s="26" t="s">
        <v>13</v>
      </c>
      <c r="F21" s="26">
        <f>B7*0.68</f>
        <v>107.44</v>
      </c>
      <c r="G21" s="30"/>
      <c r="H21" s="5"/>
      <c r="I21" s="5"/>
      <c r="J21" s="5"/>
      <c r="K21" s="5"/>
    </row>
    <row r="22" ht="20.25" customHeight="1">
      <c r="A22" s="27" t="s">
        <v>14</v>
      </c>
      <c r="B22" s="31">
        <v>2.0</v>
      </c>
      <c r="C22" s="28" t="s">
        <v>30</v>
      </c>
      <c r="D22" s="32">
        <f>B7*0.69</f>
        <v>109.02</v>
      </c>
      <c r="E22" s="26" t="s">
        <v>13</v>
      </c>
      <c r="F22" s="33">
        <f>B7*0.83</f>
        <v>131.14</v>
      </c>
      <c r="G22" s="5"/>
      <c r="H22" s="5"/>
      <c r="I22" s="5"/>
      <c r="J22" s="5"/>
      <c r="K22" s="5"/>
    </row>
    <row r="23" ht="20.25" customHeight="1">
      <c r="A23" s="27" t="s">
        <v>16</v>
      </c>
      <c r="B23" s="34">
        <v>3.0</v>
      </c>
      <c r="C23" s="28" t="s">
        <v>31</v>
      </c>
      <c r="D23" s="26">
        <f>B7*0.84</f>
        <v>132.72</v>
      </c>
      <c r="E23" s="26" t="s">
        <v>13</v>
      </c>
      <c r="F23" s="26">
        <f>B7*0.94</f>
        <v>148.52</v>
      </c>
      <c r="G23" s="5"/>
      <c r="H23" s="5"/>
      <c r="I23" s="5"/>
      <c r="J23" s="5"/>
      <c r="K23" s="5"/>
    </row>
    <row r="24" ht="20.25" customHeight="1">
      <c r="A24" s="27" t="s">
        <v>18</v>
      </c>
      <c r="B24" s="34">
        <v>4.0</v>
      </c>
      <c r="C24" s="28" t="s">
        <v>32</v>
      </c>
      <c r="D24" s="26">
        <f>B7*0.95</f>
        <v>150.1</v>
      </c>
      <c r="E24" s="26" t="s">
        <v>13</v>
      </c>
      <c r="F24" s="26">
        <f>B7*1.05</f>
        <v>165.9</v>
      </c>
      <c r="G24" s="5"/>
      <c r="H24" s="5"/>
      <c r="I24" s="5"/>
      <c r="J24" s="5"/>
      <c r="K24" s="5"/>
    </row>
    <row r="25" ht="20.25" customHeight="1">
      <c r="A25" s="27" t="s">
        <v>20</v>
      </c>
      <c r="B25" s="34">
        <v>5.0</v>
      </c>
      <c r="C25" s="28" t="s">
        <v>33</v>
      </c>
      <c r="D25" s="26">
        <f>B7*1.06</f>
        <v>167.48</v>
      </c>
      <c r="E25" s="26" t="s">
        <v>13</v>
      </c>
      <c r="F25" s="29" t="s">
        <v>26</v>
      </c>
      <c r="G25" s="5"/>
      <c r="H25" s="5"/>
      <c r="I25" s="5"/>
      <c r="J25" s="5"/>
      <c r="K25" s="5"/>
    </row>
    <row r="26" ht="20.2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ht="20.2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ht="20.25" customHeight="1">
      <c r="A28" s="35" t="s">
        <v>34</v>
      </c>
      <c r="B28" s="36"/>
      <c r="C28" s="37" t="s">
        <v>35</v>
      </c>
      <c r="D28" s="35" t="s">
        <v>36</v>
      </c>
      <c r="E28" s="38"/>
      <c r="F28" s="39"/>
      <c r="G28" s="40"/>
      <c r="H28" s="5"/>
      <c r="I28" s="5"/>
      <c r="J28" s="5"/>
      <c r="K28" s="5"/>
    </row>
    <row r="29" ht="20.25" customHeight="1">
      <c r="A29" s="41" t="s">
        <v>37</v>
      </c>
      <c r="B29" s="42">
        <v>1.0</v>
      </c>
      <c r="C29" s="43" t="s">
        <v>38</v>
      </c>
      <c r="D29" s="44">
        <f t="shared" ref="D29:D33" si="1">D21</f>
        <v>0</v>
      </c>
      <c r="E29" s="45" t="s">
        <v>13</v>
      </c>
      <c r="F29" s="46">
        <f t="shared" ref="F29:F33" si="2">F21</f>
        <v>107.44</v>
      </c>
      <c r="G29" s="5"/>
      <c r="H29" s="5"/>
      <c r="I29" s="5"/>
      <c r="J29" s="5"/>
      <c r="K29" s="5"/>
    </row>
    <row r="30" ht="20.25" customHeight="1">
      <c r="A30" s="47" t="s">
        <v>39</v>
      </c>
      <c r="B30" s="48">
        <v>2.0</v>
      </c>
      <c r="C30" s="49" t="s">
        <v>40</v>
      </c>
      <c r="D30" s="50">
        <f t="shared" si="1"/>
        <v>109.02</v>
      </c>
      <c r="E30" s="51" t="s">
        <v>13</v>
      </c>
      <c r="F30" s="52">
        <f t="shared" si="2"/>
        <v>131.14</v>
      </c>
      <c r="G30" s="5"/>
      <c r="H30" s="5"/>
      <c r="I30" s="5"/>
      <c r="J30" s="5"/>
      <c r="K30" s="5"/>
    </row>
    <row r="31" ht="20.25" customHeight="1">
      <c r="A31" s="47" t="s">
        <v>41</v>
      </c>
      <c r="B31" s="48">
        <v>3.0</v>
      </c>
      <c r="C31" s="49" t="s">
        <v>42</v>
      </c>
      <c r="D31" s="50">
        <f t="shared" si="1"/>
        <v>132.72</v>
      </c>
      <c r="E31" s="51" t="s">
        <v>13</v>
      </c>
      <c r="F31" s="52">
        <f t="shared" si="2"/>
        <v>148.52</v>
      </c>
      <c r="G31" s="5"/>
      <c r="H31" s="5"/>
      <c r="I31" s="5"/>
      <c r="J31" s="5"/>
      <c r="K31" s="5"/>
    </row>
    <row r="32" ht="20.25" customHeight="1">
      <c r="A32" s="47" t="s">
        <v>43</v>
      </c>
      <c r="B32" s="48">
        <v>4.0</v>
      </c>
      <c r="C32" s="49" t="s">
        <v>44</v>
      </c>
      <c r="D32" s="50">
        <f t="shared" si="1"/>
        <v>150.1</v>
      </c>
      <c r="E32" s="51" t="s">
        <v>13</v>
      </c>
      <c r="F32" s="52">
        <f t="shared" si="2"/>
        <v>165.9</v>
      </c>
      <c r="G32" s="5"/>
      <c r="H32" s="5"/>
      <c r="I32" s="5"/>
      <c r="J32" s="5"/>
      <c r="K32" s="5"/>
    </row>
    <row r="33" ht="20.25" customHeight="1">
      <c r="A33" s="53" t="s">
        <v>45</v>
      </c>
      <c r="B33" s="54">
        <v>5.0</v>
      </c>
      <c r="C33" s="55" t="s">
        <v>46</v>
      </c>
      <c r="D33" s="56">
        <f t="shared" si="1"/>
        <v>167.48</v>
      </c>
      <c r="E33" s="57" t="s">
        <v>13</v>
      </c>
      <c r="F33" s="58" t="str">
        <f t="shared" si="2"/>
        <v>PEAK</v>
      </c>
      <c r="G33" s="5"/>
      <c r="H33" s="5"/>
      <c r="I33" s="5"/>
      <c r="J33" s="5"/>
      <c r="K33" s="5"/>
    </row>
    <row r="34" ht="14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ht="14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ht="14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ht="14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ht="14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ht="14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ht="14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ht="14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ht="14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ht="14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ht="14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ht="14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ht="14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ht="14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ht="14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ht="14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ht="14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ht="14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ht="14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ht="14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ht="14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ht="14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ht="14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ht="14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ht="14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ht="14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ht="14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ht="14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ht="14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ht="14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ht="14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ht="14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ht="14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ht="14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ht="14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ht="14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ht="14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ht="14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ht="14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ht="14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ht="14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ht="14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ht="14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ht="14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ht="14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ht="14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ht="14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ht="14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ht="14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ht="14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ht="14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ht="14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ht="14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ht="14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ht="14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ht="14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ht="14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ht="14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ht="14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ht="14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ht="14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ht="14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ht="14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ht="14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ht="14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ht="14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ht="14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ht="14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ht="14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ht="14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ht="14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ht="14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ht="14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ht="14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ht="14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ht="14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ht="14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ht="14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ht="14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ht="14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ht="14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ht="14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ht="14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ht="14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ht="14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ht="14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ht="14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ht="14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ht="14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ht="14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ht="14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ht="14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ht="14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ht="14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ht="14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ht="14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ht="14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ht="14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ht="14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ht="14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ht="14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ht="14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ht="14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ht="14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ht="14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ht="14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ht="14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ht="14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ht="14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ht="14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ht="14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ht="14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ht="14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ht="14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ht="14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ht="14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ht="14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ht="14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ht="14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ht="14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ht="14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ht="14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ht="14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ht="14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ht="14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ht="14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ht="14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ht="14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ht="14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ht="14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ht="14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ht="14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ht="14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ht="14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ht="14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ht="14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ht="14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ht="14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ht="14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ht="14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ht="14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ht="14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ht="14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ht="14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ht="14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ht="14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ht="14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ht="14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ht="14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ht="14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ht="14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ht="14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ht="14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ht="14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ht="14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ht="14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ht="14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ht="14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ht="14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ht="14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ht="14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ht="14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ht="14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ht="14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ht="14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ht="14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ht="14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ht="14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ht="14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ht="14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ht="14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ht="14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ht="14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ht="14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0" ht="14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</row>
    <row r="211" ht="14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</row>
    <row r="212" ht="14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ht="14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ht="14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ht="14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ht="14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ht="14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ht="14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ht="14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</row>
    <row r="220" ht="14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</row>
    <row r="221" ht="14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</row>
    <row r="222" ht="14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</row>
    <row r="223" ht="14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ht="14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ht="14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ht="14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ht="14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ht="14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ht="14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ht="14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ht="14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ht="14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</row>
    <row r="233" ht="14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</row>
    <row r="234" ht="14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</row>
    <row r="235" ht="14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</row>
    <row r="236" ht="14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ht="14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ht="14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</row>
    <row r="239" ht="14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</row>
    <row r="240" ht="14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</row>
    <row r="241" ht="14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</row>
    <row r="242" ht="14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</row>
    <row r="243" ht="14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</row>
    <row r="244" ht="14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</row>
    <row r="245" ht="14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</row>
    <row r="246" ht="14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</row>
    <row r="247" ht="14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</row>
    <row r="248" ht="14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</row>
    <row r="249" ht="14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</row>
    <row r="250" ht="14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</row>
    <row r="251" ht="14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</row>
    <row r="252" ht="14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</row>
    <row r="253" ht="14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</row>
    <row r="254" ht="14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</row>
    <row r="255" ht="14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</row>
    <row r="256" ht="14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</row>
    <row r="257" ht="14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</row>
    <row r="258" ht="14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</row>
    <row r="259" ht="14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</row>
    <row r="260" ht="14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</row>
    <row r="261" ht="14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</row>
    <row r="262" ht="14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</row>
    <row r="263" ht="14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</row>
    <row r="264" ht="14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</row>
    <row r="265" ht="14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</row>
    <row r="266" ht="14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</row>
    <row r="267" ht="14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</row>
    <row r="268" ht="14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</row>
    <row r="269" ht="14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</row>
    <row r="270" ht="14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</row>
    <row r="271" ht="14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</row>
    <row r="272" ht="14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</row>
    <row r="273" ht="14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</row>
    <row r="274" ht="14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</row>
    <row r="275" ht="14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</row>
    <row r="276" ht="14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</row>
    <row r="277" ht="14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</row>
    <row r="278" ht="14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</row>
    <row r="279" ht="14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</row>
    <row r="280" ht="14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</row>
    <row r="281" ht="14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</row>
    <row r="282" ht="14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</row>
    <row r="283" ht="14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</row>
    <row r="284" ht="14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</row>
    <row r="285" ht="14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</row>
    <row r="286" ht="14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</row>
    <row r="287" ht="14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</row>
    <row r="288" ht="14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ht="14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ht="14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ht="14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</row>
    <row r="292" ht="14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</row>
    <row r="293" ht="14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</row>
    <row r="294" ht="14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</row>
    <row r="295" ht="14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</row>
    <row r="296" ht="14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</row>
    <row r="297" ht="14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</row>
    <row r="298" ht="14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</row>
    <row r="299" ht="14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</row>
    <row r="300" ht="14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</row>
    <row r="301" ht="14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</row>
    <row r="302" ht="14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</row>
    <row r="303" ht="14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</row>
    <row r="304" ht="14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</row>
    <row r="305" ht="14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</row>
    <row r="306" ht="14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</row>
    <row r="307" ht="14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</row>
    <row r="308" ht="14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</row>
    <row r="309" ht="14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</row>
    <row r="310" ht="14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</row>
    <row r="311" ht="14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ht="14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ht="14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ht="14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ht="14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ht="14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ht="14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ht="14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ht="14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</row>
    <row r="320" ht="14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</row>
    <row r="321" ht="14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</row>
    <row r="322" ht="14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</row>
    <row r="323" ht="14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</row>
    <row r="324" ht="14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</row>
    <row r="325" ht="14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</row>
    <row r="326" ht="14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</row>
    <row r="327" ht="14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</row>
    <row r="328" ht="14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</row>
    <row r="329" ht="14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</row>
    <row r="330" ht="14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</row>
    <row r="331" ht="14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</row>
    <row r="332" ht="14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</row>
    <row r="333" ht="14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</row>
    <row r="334" ht="14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</row>
    <row r="335" ht="14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</row>
    <row r="336" ht="14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</row>
    <row r="337" ht="14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</row>
    <row r="338" ht="14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</row>
    <row r="339" ht="14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</row>
    <row r="340" ht="14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</row>
    <row r="341" ht="14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</row>
    <row r="342" ht="14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</row>
    <row r="343" ht="14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</row>
    <row r="344" ht="14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</row>
    <row r="345" ht="14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</row>
    <row r="346" ht="14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</row>
    <row r="347" ht="14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</row>
    <row r="348" ht="14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</row>
    <row r="349" ht="14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</row>
    <row r="350" ht="14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</row>
    <row r="351" ht="14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</row>
    <row r="352" ht="14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</row>
    <row r="353" ht="14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</row>
    <row r="354" ht="14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</row>
    <row r="355" ht="14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</row>
    <row r="356" ht="14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</row>
    <row r="357" ht="14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</row>
    <row r="358" ht="14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</row>
    <row r="359" ht="14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</row>
    <row r="360" ht="14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</row>
    <row r="361" ht="14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</row>
    <row r="362" ht="14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</row>
    <row r="363" ht="14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</row>
    <row r="364" ht="14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</row>
    <row r="365" ht="14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</row>
    <row r="366" ht="14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</row>
    <row r="367" ht="14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</row>
    <row r="368" ht="14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</row>
    <row r="369" ht="14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</row>
    <row r="370" ht="14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</row>
    <row r="371" ht="14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</row>
    <row r="372" ht="14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</row>
    <row r="373" ht="14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</row>
    <row r="374" ht="14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</row>
    <row r="375" ht="14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</row>
    <row r="376" ht="14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</row>
    <row r="377" ht="14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</row>
    <row r="378" ht="14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</row>
    <row r="379" ht="14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</row>
    <row r="380" ht="14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</row>
    <row r="381" ht="14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</row>
    <row r="382" ht="14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</row>
    <row r="383" ht="14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</row>
    <row r="384" ht="14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</row>
    <row r="385" ht="14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</row>
    <row r="386" ht="14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</row>
    <row r="387" ht="14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</row>
    <row r="388" ht="14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</row>
    <row r="389" ht="14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</row>
    <row r="390" ht="14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</row>
    <row r="391" ht="14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</row>
    <row r="392" ht="14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</row>
    <row r="393" ht="14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</row>
    <row r="394" ht="14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</row>
    <row r="395" ht="14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</row>
    <row r="396" ht="14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</row>
    <row r="397" ht="14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</row>
    <row r="398" ht="14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</row>
    <row r="399" ht="14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</row>
    <row r="400" ht="14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</row>
    <row r="401" ht="14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</row>
    <row r="402" ht="14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</row>
    <row r="403" ht="14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</row>
    <row r="404" ht="14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</row>
    <row r="405" ht="14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</row>
    <row r="406" ht="14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</row>
    <row r="407" ht="14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</row>
    <row r="408" ht="14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</row>
    <row r="409" ht="14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</row>
    <row r="410" ht="14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</row>
    <row r="411" ht="14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</row>
    <row r="412" ht="14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</row>
    <row r="413" ht="14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</row>
    <row r="414" ht="14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</row>
    <row r="415" ht="14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</row>
    <row r="416" ht="14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</row>
    <row r="417" ht="14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</row>
    <row r="418" ht="14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</row>
    <row r="419" ht="14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</row>
    <row r="420" ht="14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</row>
    <row r="421" ht="14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</row>
    <row r="422" ht="14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</row>
    <row r="423" ht="14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</row>
    <row r="424" ht="14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</row>
    <row r="425" ht="14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</row>
    <row r="426" ht="14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</row>
    <row r="427" ht="14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</row>
    <row r="428" ht="14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</row>
    <row r="429" ht="14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</row>
    <row r="430" ht="14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</row>
    <row r="431" ht="14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</row>
    <row r="432" ht="14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</row>
    <row r="433" ht="14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</row>
    <row r="434" ht="14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</row>
    <row r="435" ht="14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</row>
    <row r="436" ht="14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</row>
    <row r="437" ht="14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</row>
    <row r="438" ht="14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</row>
    <row r="439" ht="14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</row>
    <row r="440" ht="14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</row>
    <row r="441" ht="14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</row>
    <row r="442" ht="14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</row>
    <row r="443" ht="14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</row>
    <row r="444" ht="14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</row>
    <row r="445" ht="14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</row>
    <row r="446" ht="14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</row>
    <row r="447" ht="14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</row>
    <row r="448" ht="14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</row>
    <row r="449" ht="14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</row>
    <row r="450" ht="14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</row>
    <row r="451" ht="14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</row>
    <row r="452" ht="14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</row>
    <row r="453" ht="14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</row>
    <row r="454" ht="14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</row>
    <row r="455" ht="14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</row>
    <row r="456" ht="14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</row>
    <row r="457" ht="14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</row>
    <row r="458" ht="14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</row>
    <row r="459" ht="14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</row>
    <row r="460" ht="14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</row>
    <row r="461" ht="14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</row>
    <row r="462" ht="14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</row>
    <row r="463" ht="14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</row>
    <row r="464" ht="14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</row>
    <row r="465" ht="14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</row>
    <row r="466" ht="14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</row>
    <row r="467" ht="14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</row>
    <row r="468" ht="14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</row>
    <row r="469" ht="14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</row>
    <row r="470" ht="14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</row>
    <row r="471" ht="14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</row>
    <row r="472" ht="14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</row>
    <row r="473" ht="14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</row>
    <row r="474" ht="14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</row>
    <row r="475" ht="14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</row>
    <row r="476" ht="14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</row>
    <row r="477" ht="14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</row>
    <row r="478" ht="14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</row>
    <row r="479" ht="14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</row>
    <row r="480" ht="14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</row>
    <row r="481" ht="14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</row>
    <row r="482" ht="14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</row>
    <row r="483" ht="14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</row>
    <row r="484" ht="14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</row>
    <row r="485" ht="14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</row>
    <row r="486" ht="14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</row>
    <row r="487" ht="14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</row>
    <row r="488" ht="14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</row>
    <row r="489" ht="14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</row>
    <row r="490" ht="14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</row>
    <row r="491" ht="14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</row>
    <row r="492" ht="14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</row>
    <row r="493" ht="14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</row>
    <row r="494" ht="14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</row>
    <row r="495" ht="14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</row>
    <row r="496" ht="14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</row>
    <row r="497" ht="14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</row>
    <row r="498" ht="14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</row>
    <row r="499" ht="14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</row>
    <row r="500" ht="14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</row>
    <row r="501" ht="14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</row>
    <row r="502" ht="14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</row>
    <row r="503" ht="14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</row>
    <row r="504" ht="14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</row>
    <row r="505" ht="14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</row>
    <row r="506" ht="14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</row>
    <row r="507" ht="14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</row>
    <row r="508" ht="14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</row>
    <row r="509" ht="14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</row>
    <row r="510" ht="14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</row>
    <row r="511" ht="14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</row>
    <row r="512" ht="14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</row>
    <row r="513" ht="14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</row>
    <row r="514" ht="14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</row>
    <row r="515" ht="14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</row>
    <row r="516" ht="14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</row>
    <row r="517" ht="14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</row>
    <row r="518" ht="14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</row>
    <row r="519" ht="14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</row>
    <row r="520" ht="14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</row>
    <row r="521" ht="14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</row>
    <row r="522" ht="14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</row>
    <row r="523" ht="14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</row>
    <row r="524" ht="14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</row>
    <row r="525" ht="14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</row>
    <row r="526" ht="14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</row>
    <row r="527" ht="14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</row>
    <row r="528" ht="14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</row>
    <row r="529" ht="14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</row>
    <row r="530" ht="14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</row>
    <row r="531" ht="14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</row>
    <row r="532" ht="14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</row>
    <row r="533" ht="14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</row>
    <row r="534" ht="14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</row>
    <row r="535" ht="14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</row>
    <row r="536" ht="14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</row>
    <row r="537" ht="14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</row>
    <row r="538" ht="14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</row>
    <row r="539" ht="14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</row>
    <row r="540" ht="14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</row>
    <row r="541" ht="14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</row>
    <row r="542" ht="14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</row>
    <row r="543" ht="14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</row>
    <row r="544" ht="14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</row>
    <row r="545" ht="14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</row>
    <row r="546" ht="14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</row>
    <row r="547" ht="14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</row>
    <row r="548" ht="14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</row>
    <row r="549" ht="14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</row>
    <row r="550" ht="14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</row>
    <row r="551" ht="14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</row>
    <row r="552" ht="14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</row>
    <row r="553" ht="14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</row>
    <row r="554" ht="14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</row>
    <row r="555" ht="14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</row>
    <row r="556" ht="14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</row>
    <row r="557" ht="14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</row>
    <row r="558" ht="14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</row>
    <row r="559" ht="14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</row>
    <row r="560" ht="14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</row>
    <row r="561" ht="14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</row>
    <row r="562" ht="14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</row>
    <row r="563" ht="14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</row>
    <row r="564" ht="14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</row>
    <row r="565" ht="14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</row>
    <row r="566" ht="14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</row>
    <row r="567" ht="14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</row>
    <row r="568" ht="14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</row>
    <row r="569" ht="14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</row>
    <row r="570" ht="14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</row>
    <row r="571" ht="14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</row>
    <row r="572" ht="14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</row>
    <row r="573" ht="14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</row>
    <row r="574" ht="14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</row>
    <row r="575" ht="14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</row>
    <row r="576" ht="14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</row>
    <row r="577" ht="14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</row>
    <row r="578" ht="14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</row>
    <row r="579" ht="14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</row>
    <row r="580" ht="14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</row>
    <row r="581" ht="14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</row>
    <row r="582" ht="14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</row>
    <row r="583" ht="14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</row>
    <row r="584" ht="14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</row>
    <row r="585" ht="14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</row>
    <row r="586" ht="14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</row>
    <row r="587" ht="14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</row>
    <row r="588" ht="14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</row>
    <row r="589" ht="14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</row>
    <row r="590" ht="14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</row>
    <row r="591" ht="14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</row>
    <row r="592" ht="14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</row>
    <row r="593" ht="14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</row>
    <row r="594" ht="14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</row>
    <row r="595" ht="14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</row>
    <row r="596" ht="14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</row>
    <row r="597" ht="14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</row>
    <row r="598" ht="14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</row>
    <row r="599" ht="14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</row>
    <row r="600" ht="14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</row>
    <row r="601" ht="14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</row>
    <row r="602" ht="14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</row>
    <row r="603" ht="14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</row>
    <row r="604" ht="14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</row>
    <row r="605" ht="14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</row>
    <row r="606" ht="14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</row>
    <row r="607" ht="14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</row>
    <row r="608" ht="14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</row>
    <row r="609" ht="14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</row>
    <row r="610" ht="14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</row>
    <row r="611" ht="14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</row>
    <row r="612" ht="14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</row>
    <row r="613" ht="14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</row>
    <row r="614" ht="14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</row>
    <row r="615" ht="14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</row>
    <row r="616" ht="14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</row>
    <row r="617" ht="14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</row>
    <row r="618" ht="14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</row>
    <row r="619" ht="14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</row>
    <row r="620" ht="14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</row>
    <row r="621" ht="14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</row>
    <row r="622" ht="14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</row>
    <row r="623" ht="14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</row>
    <row r="624" ht="14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</row>
    <row r="625" ht="14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</row>
    <row r="626" ht="14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</row>
    <row r="627" ht="14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</row>
    <row r="628" ht="14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</row>
    <row r="629" ht="14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</row>
    <row r="630" ht="14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</row>
    <row r="631" ht="14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</row>
    <row r="632" ht="14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</row>
    <row r="633" ht="14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</row>
    <row r="634" ht="14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</row>
    <row r="635" ht="14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</row>
    <row r="636" ht="14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</row>
    <row r="637" ht="14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</row>
    <row r="638" ht="14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</row>
    <row r="639" ht="14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</row>
    <row r="640" ht="14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</row>
    <row r="641" ht="14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</row>
    <row r="642" ht="14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</row>
    <row r="643" ht="14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</row>
    <row r="644" ht="14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</row>
    <row r="645" ht="14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</row>
    <row r="646" ht="14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</row>
    <row r="647" ht="14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</row>
    <row r="648" ht="14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</row>
    <row r="649" ht="14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</row>
    <row r="650" ht="14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</row>
    <row r="651" ht="14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</row>
    <row r="652" ht="14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</row>
    <row r="653" ht="14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</row>
    <row r="654" ht="14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</row>
    <row r="655" ht="14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</row>
    <row r="656" ht="14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</row>
    <row r="657" ht="14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</row>
    <row r="658" ht="14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</row>
    <row r="659" ht="14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</row>
    <row r="660" ht="14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</row>
    <row r="661" ht="14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</row>
    <row r="662" ht="14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</row>
    <row r="663" ht="14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</row>
    <row r="664" ht="14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</row>
    <row r="665" ht="14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</row>
    <row r="666" ht="14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</row>
    <row r="667" ht="14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</row>
    <row r="668" ht="14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</row>
    <row r="669" ht="14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</row>
    <row r="670" ht="14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</row>
    <row r="671" ht="14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</row>
    <row r="672" ht="14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</row>
    <row r="673" ht="14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</row>
    <row r="674" ht="14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</row>
    <row r="675" ht="14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</row>
    <row r="676" ht="14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</row>
    <row r="677" ht="14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</row>
    <row r="678" ht="14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</row>
    <row r="679" ht="14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</row>
    <row r="680" ht="14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</row>
    <row r="681" ht="14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</row>
    <row r="682" ht="14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</row>
    <row r="683" ht="14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</row>
    <row r="684" ht="14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</row>
    <row r="685" ht="14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</row>
    <row r="686" ht="14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</row>
    <row r="687" ht="14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</row>
    <row r="688" ht="14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</row>
    <row r="689" ht="14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</row>
    <row r="690" ht="14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</row>
    <row r="691" ht="14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</row>
    <row r="692" ht="14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</row>
    <row r="693" ht="14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</row>
    <row r="694" ht="14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</row>
    <row r="695" ht="14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</row>
    <row r="696" ht="14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</row>
    <row r="697" ht="14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</row>
    <row r="698" ht="14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</row>
    <row r="699" ht="14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</row>
    <row r="700" ht="14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</row>
    <row r="701" ht="14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</row>
    <row r="702" ht="14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</row>
    <row r="703" ht="14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</row>
    <row r="704" ht="14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</row>
    <row r="705" ht="14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</row>
    <row r="706" ht="14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</row>
    <row r="707" ht="14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</row>
    <row r="708" ht="14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</row>
    <row r="709" ht="14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</row>
    <row r="710" ht="14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</row>
    <row r="711" ht="14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</row>
    <row r="712" ht="14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</row>
    <row r="713" ht="14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</row>
    <row r="714" ht="14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</row>
    <row r="715" ht="14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</row>
    <row r="716" ht="14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</row>
    <row r="717" ht="14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</row>
    <row r="718" ht="14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</row>
    <row r="719" ht="14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</row>
    <row r="720" ht="14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</row>
    <row r="721" ht="14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</row>
    <row r="722" ht="14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</row>
    <row r="723" ht="14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</row>
    <row r="724" ht="14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</row>
    <row r="725" ht="14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</row>
    <row r="726" ht="14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</row>
    <row r="727" ht="14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</row>
    <row r="728" ht="14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</row>
    <row r="729" ht="14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</row>
    <row r="730" ht="14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</row>
    <row r="731" ht="14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</row>
    <row r="732" ht="14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</row>
    <row r="733" ht="14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</row>
    <row r="734" ht="14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</row>
    <row r="735" ht="14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</row>
    <row r="736" ht="14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</row>
    <row r="737" ht="14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</row>
    <row r="738" ht="14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</row>
    <row r="739" ht="14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</row>
    <row r="740" ht="14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</row>
    <row r="741" ht="14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</row>
    <row r="742" ht="14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</row>
    <row r="743" ht="14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</row>
    <row r="744" ht="14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</row>
    <row r="745" ht="14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</row>
    <row r="746" ht="14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</row>
    <row r="747" ht="14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</row>
    <row r="748" ht="14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</row>
    <row r="749" ht="14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</row>
    <row r="750" ht="14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</row>
    <row r="751" ht="14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</row>
    <row r="752" ht="14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</row>
    <row r="753" ht="14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</row>
    <row r="754" ht="14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</row>
    <row r="755" ht="14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</row>
    <row r="756" ht="14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</row>
    <row r="757" ht="14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</row>
    <row r="758" ht="14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</row>
    <row r="759" ht="14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</row>
    <row r="760" ht="14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</row>
    <row r="761" ht="14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</row>
    <row r="762" ht="14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</row>
    <row r="763" ht="14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</row>
    <row r="764" ht="14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</row>
    <row r="765" ht="14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</row>
    <row r="766" ht="14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</row>
    <row r="767" ht="14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</row>
    <row r="768" ht="14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</row>
    <row r="769" ht="14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</row>
    <row r="770" ht="14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</row>
    <row r="771" ht="14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</row>
    <row r="772" ht="14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</row>
    <row r="773" ht="14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</row>
    <row r="774" ht="14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</row>
    <row r="775" ht="14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</row>
    <row r="776" ht="14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</row>
    <row r="777" ht="14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</row>
    <row r="778" ht="14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</row>
    <row r="779" ht="14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</row>
    <row r="780" ht="14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</row>
    <row r="781" ht="14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</row>
    <row r="782" ht="14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</row>
    <row r="783" ht="14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</row>
    <row r="784" ht="14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</row>
    <row r="785" ht="14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</row>
    <row r="786" ht="14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</row>
    <row r="787" ht="14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</row>
    <row r="788" ht="14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</row>
    <row r="789" ht="14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</row>
    <row r="790" ht="14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</row>
    <row r="791" ht="14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</row>
    <row r="792" ht="14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</row>
    <row r="793" ht="14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</row>
    <row r="794" ht="14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</row>
    <row r="795" ht="14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</row>
    <row r="796" ht="14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</row>
    <row r="797" ht="14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</row>
    <row r="798" ht="14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</row>
    <row r="799" ht="14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</row>
    <row r="800" ht="14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</row>
    <row r="801" ht="14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</row>
    <row r="802" ht="14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</row>
    <row r="803" ht="14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</row>
    <row r="804" ht="14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</row>
    <row r="805" ht="14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</row>
    <row r="806" ht="14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</row>
    <row r="807" ht="14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</row>
    <row r="808" ht="14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</row>
    <row r="809" ht="14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</row>
    <row r="810" ht="14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</row>
    <row r="811" ht="14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</row>
    <row r="812" ht="14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</row>
    <row r="813" ht="14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</row>
    <row r="814" ht="14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</row>
    <row r="815" ht="14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</row>
    <row r="816" ht="14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</row>
    <row r="817" ht="14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</row>
    <row r="818" ht="14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</row>
    <row r="819" ht="14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</row>
    <row r="820" ht="14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</row>
    <row r="821" ht="14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</row>
    <row r="822" ht="14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</row>
    <row r="823" ht="14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</row>
    <row r="824" ht="14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</row>
    <row r="825" ht="14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</row>
    <row r="826" ht="14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</row>
    <row r="827" ht="14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</row>
    <row r="828" ht="14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</row>
    <row r="829" ht="14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</row>
    <row r="830" ht="14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</row>
    <row r="831" ht="14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</row>
    <row r="832" ht="14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</row>
    <row r="833" ht="14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</row>
    <row r="834" ht="14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</row>
    <row r="835" ht="14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</row>
    <row r="836" ht="14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</row>
    <row r="837" ht="14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</row>
    <row r="838" ht="14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</row>
    <row r="839" ht="14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</row>
    <row r="840" ht="14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</row>
    <row r="841" ht="14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</row>
    <row r="842" ht="14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</row>
    <row r="843" ht="14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</row>
    <row r="844" ht="14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</row>
    <row r="845" ht="14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</row>
    <row r="846" ht="14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</row>
    <row r="847" ht="14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</row>
    <row r="848" ht="14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</row>
    <row r="849" ht="14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</row>
    <row r="850" ht="14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</row>
    <row r="851" ht="14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</row>
    <row r="852" ht="14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</row>
    <row r="853" ht="14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</row>
    <row r="854" ht="14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</row>
    <row r="855" ht="14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</row>
    <row r="856" ht="14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</row>
    <row r="857" ht="14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</row>
    <row r="858" ht="14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</row>
    <row r="859" ht="14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</row>
    <row r="860" ht="14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</row>
    <row r="861" ht="14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</row>
    <row r="862" ht="14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</row>
    <row r="863" ht="14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</row>
    <row r="864" ht="14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</row>
    <row r="865" ht="14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</row>
    <row r="866" ht="14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</row>
    <row r="867" ht="14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</row>
    <row r="868" ht="14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</row>
    <row r="869" ht="14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</row>
    <row r="870" ht="14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</row>
    <row r="871" ht="14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</row>
    <row r="872" ht="14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</row>
    <row r="873" ht="14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</row>
    <row r="874" ht="14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</row>
    <row r="875" ht="14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</row>
    <row r="876" ht="14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</row>
    <row r="877" ht="14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</row>
    <row r="878" ht="14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</row>
    <row r="879" ht="14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</row>
    <row r="880" ht="14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</row>
    <row r="881" ht="14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</row>
    <row r="882" ht="14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</row>
    <row r="883" ht="14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</row>
    <row r="884" ht="14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</row>
    <row r="885" ht="14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</row>
    <row r="886" ht="14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</row>
    <row r="887" ht="14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</row>
    <row r="888" ht="14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</row>
    <row r="889" ht="14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</row>
    <row r="890" ht="14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</row>
    <row r="891" ht="14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</row>
    <row r="892" ht="14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</row>
    <row r="893" ht="14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</row>
    <row r="894" ht="14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</row>
    <row r="895" ht="14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</row>
    <row r="896" ht="14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</row>
    <row r="897" ht="14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</row>
    <row r="898" ht="14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</row>
    <row r="899" ht="14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</row>
    <row r="900" ht="14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</row>
    <row r="901" ht="14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</row>
    <row r="902" ht="14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</row>
    <row r="903" ht="14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</row>
    <row r="904" ht="14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</row>
    <row r="905" ht="14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</row>
    <row r="906" ht="14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</row>
    <row r="907" ht="14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</row>
    <row r="908" ht="14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</row>
    <row r="909" ht="14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</row>
    <row r="910" ht="14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</row>
    <row r="911" ht="14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</row>
    <row r="912" ht="14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</row>
    <row r="913" ht="14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</row>
    <row r="914" ht="14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</row>
    <row r="915" ht="14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</row>
    <row r="916" ht="14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</row>
    <row r="917" ht="14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</row>
    <row r="918" ht="14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</row>
    <row r="919" ht="14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</row>
    <row r="920" ht="14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</row>
    <row r="921" ht="14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</row>
    <row r="922" ht="14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</row>
    <row r="923" ht="14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</row>
    <row r="924" ht="14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</row>
    <row r="925" ht="14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</row>
    <row r="926" ht="14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</row>
    <row r="927" ht="14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</row>
    <row r="928" ht="14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</row>
    <row r="929" ht="14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</row>
    <row r="930" ht="14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</row>
    <row r="931" ht="14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</row>
    <row r="932" ht="14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</row>
    <row r="933" ht="14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</row>
    <row r="934" ht="14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</row>
    <row r="935" ht="14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</row>
    <row r="936" ht="14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</row>
    <row r="937" ht="14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</row>
    <row r="938" ht="14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</row>
    <row r="939" ht="14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</row>
    <row r="940" ht="14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</row>
    <row r="941" ht="14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</row>
    <row r="942" ht="14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</row>
    <row r="943" ht="14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</row>
    <row r="944" ht="14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</row>
    <row r="945" ht="14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</row>
    <row r="946" ht="14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</row>
    <row r="947" ht="14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</row>
    <row r="948" ht="14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</row>
    <row r="949" ht="14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</row>
    <row r="950" ht="14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</row>
    <row r="951" ht="14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</row>
    <row r="952" ht="14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</row>
    <row r="953" ht="14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</row>
    <row r="954" ht="14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</row>
    <row r="955" ht="14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</row>
    <row r="956" ht="14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</row>
    <row r="957" ht="14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</row>
    <row r="958" ht="14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</row>
    <row r="959" ht="14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</row>
    <row r="960" ht="14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</row>
    <row r="961" ht="14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</row>
    <row r="962" ht="14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</row>
    <row r="963" ht="14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</row>
    <row r="964" ht="14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</row>
    <row r="965" ht="14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</row>
    <row r="966" ht="14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</row>
    <row r="967" ht="14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</row>
    <row r="968" ht="14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</row>
    <row r="969" ht="14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</row>
    <row r="970" ht="14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</row>
    <row r="971" ht="14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</row>
    <row r="972" ht="14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</row>
    <row r="973" ht="14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</row>
    <row r="974" ht="14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</row>
    <row r="975" ht="14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</row>
    <row r="976" ht="14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</row>
    <row r="977" ht="14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</row>
    <row r="978" ht="14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</row>
    <row r="979" ht="14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</row>
    <row r="980" ht="14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</row>
    <row r="981" ht="14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</row>
    <row r="982" ht="14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</row>
    <row r="983" ht="14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</row>
    <row r="984" ht="14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</row>
    <row r="985" ht="14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</row>
    <row r="986" ht="14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</row>
    <row r="987" ht="14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</row>
    <row r="988" ht="14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</row>
    <row r="989" ht="14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</row>
    <row r="990" ht="14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</row>
    <row r="991" ht="14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</row>
    <row r="992" ht="14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</row>
    <row r="993" ht="14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</row>
    <row r="994" ht="14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</row>
    <row r="995" ht="14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</row>
    <row r="996" ht="14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</row>
    <row r="997" ht="14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</row>
    <row r="998" ht="14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</row>
    <row r="999" ht="14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</row>
    <row r="1000" ht="14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</row>
  </sheetData>
  <mergeCells count="8">
    <mergeCell ref="A1:F1"/>
    <mergeCell ref="A2:F2"/>
    <mergeCell ref="A3:F3"/>
    <mergeCell ref="A5:F5"/>
    <mergeCell ref="E7:G7"/>
    <mergeCell ref="D11:F11"/>
    <mergeCell ref="D20:F20"/>
    <mergeCell ref="D28:F28"/>
  </mergeCells>
  <hyperlinks>
    <hyperlink r:id="rId1" ref="A2"/>
  </hyperlinks>
  <printOptions/>
  <pageMargins bottom="0.75" footer="0.0" header="0.0" left="0.7" right="0.7" top="0.75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